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Değerli Kağıt Hesaplama" sheetId="1" r:id="rId1"/>
  </sheets>
  <definedNames>
    <definedName name="_xlnm.Print_Area" localSheetId="0">'Değerli Kağıt Hesaplama'!$A$1:$T$38</definedName>
  </definedNames>
  <calcPr fullCalcOnLoad="1"/>
</workbook>
</file>

<file path=xl/comments1.xml><?xml version="1.0" encoding="utf-8"?>
<comments xmlns="http://schemas.openxmlformats.org/spreadsheetml/2006/main">
  <authors>
    <author>CybeR</author>
  </authors>
  <commentList>
    <comment ref="G3" authorId="0">
      <text>
        <r>
          <rPr>
            <sz val="8"/>
            <rFont val="Tahoma"/>
            <family val="0"/>
          </rPr>
          <t xml:space="preserve">Satışlar Girilirken Hatalıları düşerek yazınız
</t>
        </r>
      </text>
    </comment>
  </commentList>
</comments>
</file>

<file path=xl/sharedStrings.xml><?xml version="1.0" encoding="utf-8"?>
<sst xmlns="http://schemas.openxmlformats.org/spreadsheetml/2006/main" count="76" uniqueCount="44">
  <si>
    <t>DÖNEM</t>
  </si>
  <si>
    <t>ALINAN</t>
  </si>
  <si>
    <t>SATILAN</t>
  </si>
  <si>
    <t>HATALI</t>
  </si>
  <si>
    <t>BEDELSİZ</t>
  </si>
  <si>
    <t>Erkek</t>
  </si>
  <si>
    <t>Kadın</t>
  </si>
  <si>
    <t>Aile</t>
  </si>
  <si>
    <t>YATMASI GEREKEN</t>
  </si>
  <si>
    <t>ERKEK</t>
  </si>
  <si>
    <t>KADIN</t>
  </si>
  <si>
    <t>AİLE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</si>
  <si>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</si>
  <si>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</si>
  <si>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</si>
  <si>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</si>
  <si>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</si>
  <si>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</si>
  <si>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</si>
  <si>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</si>
  <si>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</si>
  <si>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</si>
  <si>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</si>
  <si>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</si>
  <si>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</si>
  <si>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Maliye Yatan</t>
  </si>
  <si>
    <t>Alınan Toplam Bedel</t>
  </si>
  <si>
    <t>Sat. Bedel (Hatalı +Bedelsiz Hariç)</t>
  </si>
  <si>
    <t>Hatalı Toplam Bedel</t>
  </si>
  <si>
    <t>Bedelsiz Toplam Bedel</t>
  </si>
  <si>
    <t>KASADA MEVCUT ADET</t>
  </si>
  <si>
    <t>SATILAN (Hatalı Bedelsiz Dahil)</t>
  </si>
  <si>
    <t>Hatalı Bedelsiz Dahil Satılan</t>
  </si>
  <si>
    <t>Yatması Gereken 0 olduğunda Yeşil alanların eşit olması gerekir.</t>
  </si>
  <si>
    <t>KASADAKİLERİN DEĞERİ</t>
  </si>
  <si>
    <t>Cüzdan Bedelleri</t>
  </si>
  <si>
    <t>Kırmızı Alanlar  Eşitse Kasa Sorunsuzdur</t>
  </si>
  <si>
    <t>Bu Renk Alanlara Veri Girişi Yapınız.</t>
  </si>
  <si>
    <t>Alınan Bedel</t>
  </si>
  <si>
    <t>Nakit Yatan</t>
  </si>
  <si>
    <t>Kasa Değeri</t>
  </si>
  <si>
    <t>Bedelsiz +Hatalı Toplam Bedel</t>
  </si>
  <si>
    <t>Bedelsiz +Hatalı Toplam Sayısı</t>
  </si>
  <si>
    <t xml:space="preserve"> İLÇE NÜFUS MÜDÜRLÜĞÜ  CÜZDAN BEDELİ  HESAP POROĞRAMI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</si>
</sst>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#,##0.00\ &quot;TL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1" fillId="4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6" borderId="2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3" fontId="5" fillId="7" borderId="2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3" fontId="5" fillId="7" borderId="4" xfId="0" applyNumberFormat="1" applyFont="1" applyFill="1" applyBorder="1" applyAlignment="1">
      <alignment horizontal="center"/>
    </xf>
    <xf numFmtId="3" fontId="5" fillId="6" borderId="2" xfId="0" applyNumberFormat="1" applyFont="1" applyFill="1" applyBorder="1" applyAlignment="1">
      <alignment horizontal="center"/>
    </xf>
    <xf numFmtId="3" fontId="5" fillId="6" borderId="1" xfId="0" applyNumberFormat="1" applyFont="1" applyFill="1" applyBorder="1" applyAlignment="1">
      <alignment horizontal="center"/>
    </xf>
    <xf numFmtId="3" fontId="5" fillId="6" borderId="4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5" fillId="6" borderId="5" xfId="0" applyNumberFormat="1" applyFont="1" applyFill="1" applyBorder="1" applyAlignment="1">
      <alignment horizontal="center"/>
    </xf>
    <xf numFmtId="4" fontId="5" fillId="6" borderId="6" xfId="0" applyNumberFormat="1" applyFont="1" applyFill="1" applyBorder="1" applyAlignment="1">
      <alignment horizontal="center"/>
    </xf>
    <xf numFmtId="4" fontId="5" fillId="6" borderId="7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3" borderId="1" xfId="0" applyFont="1" applyFill="1" applyBorder="1" applyAlignment="1">
      <alignment/>
    </xf>
    <xf numFmtId="17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4" fontId="1" fillId="8" borderId="1" xfId="0" applyNumberFormat="1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17" fontId="1" fillId="8" borderId="1" xfId="0" applyNumberFormat="1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1" fillId="9" borderId="1" xfId="0" applyFont="1" applyFill="1" applyBorder="1" applyAlignment="1">
      <alignment/>
    </xf>
    <xf numFmtId="4" fontId="1" fillId="9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7" borderId="0" xfId="0" applyFont="1" applyFill="1" applyAlignment="1">
      <alignment/>
    </xf>
    <xf numFmtId="4" fontId="5" fillId="7" borderId="0" xfId="0" applyNumberFormat="1" applyFont="1" applyFill="1" applyAlignment="1">
      <alignment/>
    </xf>
    <xf numFmtId="4" fontId="5" fillId="7" borderId="11" xfId="0" applyNumberFormat="1" applyFont="1" applyFill="1" applyBorder="1" applyAlignment="1">
      <alignment horizontal="center" vertical="center"/>
    </xf>
    <xf numFmtId="4" fontId="5" fillId="7" borderId="1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" fontId="5" fillId="7" borderId="8" xfId="0" applyNumberFormat="1" applyFont="1" applyFill="1" applyBorder="1" applyAlignment="1">
      <alignment horizontal="center"/>
    </xf>
    <xf numFmtId="4" fontId="5" fillId="7" borderId="14" xfId="0" applyNumberFormat="1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4" fontId="1" fillId="4" borderId="19" xfId="0" applyNumberFormat="1" applyFont="1" applyFill="1" applyBorder="1" applyAlignment="1">
      <alignment horizontal="center"/>
    </xf>
    <xf numFmtId="4" fontId="5" fillId="7" borderId="20" xfId="0" applyNumberFormat="1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shrinkToFit="1"/>
    </xf>
    <xf numFmtId="0" fontId="5" fillId="7" borderId="23" xfId="0" applyFont="1" applyFill="1" applyBorder="1" applyAlignment="1">
      <alignment horizontal="center" shrinkToFit="1"/>
    </xf>
    <xf numFmtId="0" fontId="5" fillId="7" borderId="24" xfId="0" applyFont="1" applyFill="1" applyBorder="1" applyAlignment="1">
      <alignment horizontal="center" shrinkToFit="1"/>
    </xf>
    <xf numFmtId="0" fontId="5" fillId="6" borderId="12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" fontId="5" fillId="6" borderId="12" xfId="0" applyNumberFormat="1" applyFont="1" applyFill="1" applyBorder="1" applyAlignment="1">
      <alignment horizontal="center"/>
    </xf>
    <xf numFmtId="4" fontId="5" fillId="6" borderId="15" xfId="0" applyNumberFormat="1" applyFont="1" applyFill="1" applyBorder="1" applyAlignment="1">
      <alignment horizontal="center"/>
    </xf>
    <xf numFmtId="4" fontId="5" fillId="6" borderId="25" xfId="0" applyNumberFormat="1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4" fontId="5" fillId="7" borderId="21" xfId="0" applyNumberFormat="1" applyFont="1" applyFill="1" applyBorder="1" applyAlignment="1">
      <alignment horizontal="center"/>
    </xf>
    <xf numFmtId="4" fontId="5" fillId="7" borderId="22" xfId="0" applyNumberFormat="1" applyFont="1" applyFill="1" applyBorder="1" applyAlignment="1">
      <alignment horizontal="center"/>
    </xf>
    <xf numFmtId="4" fontId="5" fillId="6" borderId="34" xfId="0" applyNumberFormat="1" applyFont="1" applyFill="1" applyBorder="1" applyAlignment="1">
      <alignment horizontal="center" shrinkToFit="1"/>
    </xf>
    <xf numFmtId="0" fontId="5" fillId="6" borderId="35" xfId="0" applyFont="1" applyFill="1" applyBorder="1" applyAlignment="1">
      <alignment horizontal="center" shrinkToFit="1"/>
    </xf>
    <xf numFmtId="0" fontId="5" fillId="6" borderId="36" xfId="0" applyFont="1" applyFill="1" applyBorder="1" applyAlignment="1">
      <alignment horizontal="center" shrinkToFit="1"/>
    </xf>
    <xf numFmtId="4" fontId="5" fillId="6" borderId="2" xfId="0" applyNumberFormat="1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/>
    </xf>
    <xf numFmtId="4" fontId="5" fillId="6" borderId="4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16</xdr:row>
      <xdr:rowOff>76200</xdr:rowOff>
    </xdr:from>
    <xdr:to>
      <xdr:col>7</xdr:col>
      <xdr:colOff>400050</xdr:colOff>
      <xdr:row>23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704975" y="2952750"/>
          <a:ext cx="29146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16</xdr:row>
      <xdr:rowOff>104775</xdr:rowOff>
    </xdr:from>
    <xdr:to>
      <xdr:col>18</xdr:col>
      <xdr:colOff>419100</xdr:colOff>
      <xdr:row>23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4686300" y="2981325"/>
          <a:ext cx="48291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23</xdr:row>
      <xdr:rowOff>133350</xdr:rowOff>
    </xdr:from>
    <xdr:to>
      <xdr:col>10</xdr:col>
      <xdr:colOff>561975</xdr:colOff>
      <xdr:row>34</xdr:row>
      <xdr:rowOff>38100</xdr:rowOff>
    </xdr:to>
    <xdr:sp>
      <xdr:nvSpPr>
        <xdr:cNvPr id="3" name="Line 4"/>
        <xdr:cNvSpPr>
          <a:spLocks/>
        </xdr:cNvSpPr>
      </xdr:nvSpPr>
      <xdr:spPr>
        <a:xfrm>
          <a:off x="2762250" y="4181475"/>
          <a:ext cx="3848100" cy="1714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25</xdr:row>
      <xdr:rowOff>152400</xdr:rowOff>
    </xdr:from>
    <xdr:to>
      <xdr:col>13</xdr:col>
      <xdr:colOff>428625</xdr:colOff>
      <xdr:row>34</xdr:row>
      <xdr:rowOff>38100</xdr:rowOff>
    </xdr:to>
    <xdr:sp>
      <xdr:nvSpPr>
        <xdr:cNvPr id="4" name="Line 5"/>
        <xdr:cNvSpPr>
          <a:spLocks/>
        </xdr:cNvSpPr>
      </xdr:nvSpPr>
      <xdr:spPr>
        <a:xfrm flipH="1">
          <a:off x="6629400" y="4524375"/>
          <a:ext cx="1676400" cy="1371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876300</xdr:colOff>
      <xdr:row>16</xdr:row>
      <xdr:rowOff>28575</xdr:rowOff>
    </xdr:from>
    <xdr:to>
      <xdr:col>19</xdr:col>
      <xdr:colOff>257175</xdr:colOff>
      <xdr:row>17</xdr:row>
      <xdr:rowOff>133350</xdr:rowOff>
    </xdr:to>
    <xdr:sp>
      <xdr:nvSpPr>
        <xdr:cNvPr id="5" name="AutoShape 6"/>
        <xdr:cNvSpPr>
          <a:spLocks/>
        </xdr:cNvSpPr>
      </xdr:nvSpPr>
      <xdr:spPr>
        <a:xfrm rot="5185419">
          <a:off x="9972675" y="2905125"/>
          <a:ext cx="314325" cy="266700"/>
        </a:xfrm>
        <a:prstGeom prst="circularArrow">
          <a:avLst>
            <a:gd name="adj" fmla="val 50055750"/>
          </a:avLst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12.28125" style="0" customWidth="1"/>
    <col min="16" max="18" width="9.140625" style="0" hidden="1" customWidth="1"/>
    <col min="19" max="19" width="14.00390625" style="0" customWidth="1"/>
    <col min="20" max="20" width="10.7109375" style="0" customWidth="1"/>
  </cols>
  <sheetData>
    <row r="1" spans="1:20" ht="12.75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0" ht="19.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5"/>
    </row>
    <row r="3" spans="1:20" ht="19.5" customHeight="1">
      <c r="A3" s="48" t="s">
        <v>0</v>
      </c>
      <c r="B3" s="48"/>
      <c r="C3" s="48"/>
      <c r="D3" s="48" t="s">
        <v>1</v>
      </c>
      <c r="E3" s="48"/>
      <c r="F3" s="48"/>
      <c r="G3" s="48" t="s">
        <v>2</v>
      </c>
      <c r="H3" s="48"/>
      <c r="I3" s="48"/>
      <c r="J3" s="48" t="s">
        <v>3</v>
      </c>
      <c r="K3" s="48"/>
      <c r="L3" s="48"/>
      <c r="M3" s="48" t="s">
        <v>4</v>
      </c>
      <c r="N3" s="48"/>
      <c r="O3" s="48"/>
      <c r="P3" s="38" t="s">
        <v>5</v>
      </c>
      <c r="Q3" s="38" t="s">
        <v>6</v>
      </c>
      <c r="R3" s="38" t="s">
        <v>7</v>
      </c>
      <c r="S3" s="51" t="s">
        <v>8</v>
      </c>
      <c r="T3" s="48" t="s">
        <v>0</v>
      </c>
    </row>
    <row r="4" spans="1:20" ht="21.75" customHeight="1">
      <c r="A4" s="49"/>
      <c r="B4" s="49"/>
      <c r="C4" s="49"/>
      <c r="D4" s="1" t="s">
        <v>9</v>
      </c>
      <c r="E4" s="1" t="s">
        <v>10</v>
      </c>
      <c r="F4" s="1" t="s">
        <v>11</v>
      </c>
      <c r="G4" s="1" t="s">
        <v>9</v>
      </c>
      <c r="H4" s="1" t="s">
        <v>10</v>
      </c>
      <c r="I4" s="1" t="s">
        <v>11</v>
      </c>
      <c r="J4" s="1" t="s">
        <v>9</v>
      </c>
      <c r="K4" s="1" t="s">
        <v>10</v>
      </c>
      <c r="L4" s="1" t="s">
        <v>11</v>
      </c>
      <c r="M4" s="1" t="s">
        <v>9</v>
      </c>
      <c r="N4" s="1" t="s">
        <v>10</v>
      </c>
      <c r="O4" s="1" t="s">
        <v>11</v>
      </c>
      <c r="P4" s="3">
        <f>D31</f>
        <v>5.75</v>
      </c>
      <c r="Q4" s="3">
        <f>E31</f>
        <v>5.75</v>
      </c>
      <c r="R4" s="3">
        <f>F31</f>
        <v>58</v>
      </c>
      <c r="S4" s="52"/>
      <c r="T4" s="49"/>
    </row>
    <row r="5" spans="1:20" ht="12.75">
      <c r="A5" s="30">
        <v>1</v>
      </c>
      <c r="B5" s="29" t="s">
        <v>12</v>
      </c>
      <c r="C5" s="4">
        <v>1213.25</v>
      </c>
      <c r="D5" s="5">
        <v>520</v>
      </c>
      <c r="E5" s="5">
        <v>600</v>
      </c>
      <c r="F5" s="5">
        <v>5</v>
      </c>
      <c r="G5" s="5">
        <v>142</v>
      </c>
      <c r="H5" s="5">
        <v>114</v>
      </c>
      <c r="I5" s="5">
        <v>0</v>
      </c>
      <c r="J5" s="5">
        <v>0</v>
      </c>
      <c r="K5" s="5">
        <v>0</v>
      </c>
      <c r="L5" s="5">
        <v>0</v>
      </c>
      <c r="M5" s="5">
        <v>28</v>
      </c>
      <c r="N5" s="5">
        <v>17</v>
      </c>
      <c r="O5" s="5">
        <v>0</v>
      </c>
      <c r="P5" s="28"/>
      <c r="Q5" s="28"/>
      <c r="R5" s="28"/>
      <c r="S5" s="4">
        <f>(G5-M5)*$D$31+(H5-N5)*$E$31+(I5-O5)*$F$31</f>
        <v>1213.25</v>
      </c>
      <c r="T5" s="29" t="s">
        <v>12</v>
      </c>
    </row>
    <row r="6" spans="1:20" ht="12.75">
      <c r="A6" s="32">
        <v>2</v>
      </c>
      <c r="B6" s="33" t="s">
        <v>13</v>
      </c>
      <c r="C6" s="34">
        <v>799.25</v>
      </c>
      <c r="D6" s="35">
        <v>0</v>
      </c>
      <c r="E6" s="35">
        <v>0</v>
      </c>
      <c r="F6" s="35">
        <v>0</v>
      </c>
      <c r="G6" s="35">
        <v>110</v>
      </c>
      <c r="H6" s="35">
        <v>64</v>
      </c>
      <c r="I6" s="35">
        <v>0</v>
      </c>
      <c r="J6" s="35">
        <v>2</v>
      </c>
      <c r="K6" s="35">
        <v>0</v>
      </c>
      <c r="L6" s="35">
        <v>0</v>
      </c>
      <c r="M6" s="35">
        <v>19</v>
      </c>
      <c r="N6" s="35">
        <v>14</v>
      </c>
      <c r="O6" s="35">
        <v>0</v>
      </c>
      <c r="P6" s="36"/>
      <c r="Q6" s="36"/>
      <c r="R6" s="36"/>
      <c r="S6" s="34">
        <f aca="true" t="shared" si="0" ref="S6:S17">(G6-M6)*$D$31+(H6-N6)*$E$31+(I6-O6)*$F$31</f>
        <v>810.75</v>
      </c>
      <c r="T6" s="33" t="s">
        <v>13</v>
      </c>
    </row>
    <row r="7" spans="1:20" ht="12.75">
      <c r="A7" s="30">
        <v>3</v>
      </c>
      <c r="B7" s="31" t="s">
        <v>14</v>
      </c>
      <c r="C7" s="4">
        <v>1150</v>
      </c>
      <c r="D7" s="5">
        <v>0</v>
      </c>
      <c r="E7" s="5">
        <v>0</v>
      </c>
      <c r="F7" s="5">
        <v>0</v>
      </c>
      <c r="G7" s="5">
        <v>126</v>
      </c>
      <c r="H7" s="5">
        <v>115</v>
      </c>
      <c r="I7" s="5">
        <v>0</v>
      </c>
      <c r="J7" s="5">
        <v>0</v>
      </c>
      <c r="K7" s="5">
        <v>0</v>
      </c>
      <c r="L7" s="5">
        <v>0</v>
      </c>
      <c r="M7" s="5">
        <v>23</v>
      </c>
      <c r="N7" s="5">
        <v>17</v>
      </c>
      <c r="O7" s="5">
        <v>0</v>
      </c>
      <c r="P7" s="28"/>
      <c r="Q7" s="28"/>
      <c r="R7" s="28"/>
      <c r="S7" s="4">
        <f t="shared" si="0"/>
        <v>1155.75</v>
      </c>
      <c r="T7" s="31" t="s">
        <v>14</v>
      </c>
    </row>
    <row r="8" spans="1:20" ht="12.75">
      <c r="A8" s="32">
        <v>4</v>
      </c>
      <c r="B8" s="37" t="s">
        <v>15</v>
      </c>
      <c r="C8" s="34">
        <v>833.75</v>
      </c>
      <c r="D8" s="35">
        <v>0</v>
      </c>
      <c r="E8" s="35">
        <v>0</v>
      </c>
      <c r="F8" s="35">
        <v>0</v>
      </c>
      <c r="G8" s="35">
        <v>114</v>
      </c>
      <c r="H8" s="35">
        <v>62</v>
      </c>
      <c r="I8" s="35">
        <v>0</v>
      </c>
      <c r="J8" s="35">
        <v>0</v>
      </c>
      <c r="K8" s="35">
        <v>0</v>
      </c>
      <c r="L8" s="35">
        <v>0</v>
      </c>
      <c r="M8" s="35">
        <v>22</v>
      </c>
      <c r="N8" s="35">
        <v>12</v>
      </c>
      <c r="O8" s="35">
        <v>0</v>
      </c>
      <c r="P8" s="36"/>
      <c r="Q8" s="36"/>
      <c r="R8" s="36"/>
      <c r="S8" s="34">
        <f t="shared" si="0"/>
        <v>816.5</v>
      </c>
      <c r="T8" s="37" t="s">
        <v>15</v>
      </c>
    </row>
    <row r="9" spans="1:20" ht="12.75">
      <c r="A9" s="30">
        <v>5</v>
      </c>
      <c r="B9" s="31" t="s">
        <v>16</v>
      </c>
      <c r="C9" s="4">
        <v>1081</v>
      </c>
      <c r="D9" s="5">
        <v>500</v>
      </c>
      <c r="E9" s="5">
        <v>200</v>
      </c>
      <c r="F9" s="5">
        <v>0</v>
      </c>
      <c r="G9" s="5">
        <v>136</v>
      </c>
      <c r="H9" s="5">
        <v>84</v>
      </c>
      <c r="I9" s="5">
        <v>0</v>
      </c>
      <c r="J9" s="5">
        <v>0</v>
      </c>
      <c r="K9" s="5">
        <v>0</v>
      </c>
      <c r="L9" s="5">
        <v>0</v>
      </c>
      <c r="M9" s="5">
        <v>21</v>
      </c>
      <c r="N9" s="5">
        <v>11</v>
      </c>
      <c r="O9" s="5">
        <v>0</v>
      </c>
      <c r="P9" s="28"/>
      <c r="Q9" s="28"/>
      <c r="R9" s="28"/>
      <c r="S9" s="4">
        <f t="shared" si="0"/>
        <v>1081</v>
      </c>
      <c r="T9" s="31" t="s">
        <v>16</v>
      </c>
    </row>
    <row r="10" spans="1:20" ht="12.75">
      <c r="A10" s="32">
        <v>6</v>
      </c>
      <c r="B10" s="33" t="s">
        <v>17</v>
      </c>
      <c r="C10" s="34">
        <v>995.25</v>
      </c>
      <c r="D10" s="35">
        <v>0</v>
      </c>
      <c r="E10" s="35">
        <v>0</v>
      </c>
      <c r="F10" s="35">
        <v>0</v>
      </c>
      <c r="G10" s="35">
        <v>115</v>
      </c>
      <c r="H10" s="35">
        <v>86</v>
      </c>
      <c r="I10" s="35">
        <v>1</v>
      </c>
      <c r="J10" s="35">
        <v>0</v>
      </c>
      <c r="K10" s="35">
        <v>0</v>
      </c>
      <c r="L10" s="35">
        <v>0</v>
      </c>
      <c r="M10" s="35">
        <v>20</v>
      </c>
      <c r="N10" s="35">
        <v>17</v>
      </c>
      <c r="O10" s="35">
        <v>0</v>
      </c>
      <c r="P10" s="36"/>
      <c r="Q10" s="36"/>
      <c r="R10" s="36"/>
      <c r="S10" s="34">
        <f t="shared" si="0"/>
        <v>1001</v>
      </c>
      <c r="T10" s="33" t="s">
        <v>17</v>
      </c>
    </row>
    <row r="11" spans="1:20" ht="12.75">
      <c r="A11" s="30">
        <v>7</v>
      </c>
      <c r="B11" s="29" t="s">
        <v>18</v>
      </c>
      <c r="C11" s="4">
        <v>908.5</v>
      </c>
      <c r="D11" s="5">
        <v>0</v>
      </c>
      <c r="E11" s="5">
        <v>0</v>
      </c>
      <c r="F11" s="5">
        <v>0</v>
      </c>
      <c r="G11" s="5">
        <v>121</v>
      </c>
      <c r="H11" s="5">
        <v>81</v>
      </c>
      <c r="I11" s="5">
        <v>0</v>
      </c>
      <c r="J11" s="5">
        <v>1</v>
      </c>
      <c r="K11" s="5">
        <v>0</v>
      </c>
      <c r="L11" s="5">
        <v>0</v>
      </c>
      <c r="M11" s="5">
        <v>27</v>
      </c>
      <c r="N11" s="5">
        <v>19</v>
      </c>
      <c r="O11" s="5">
        <v>0</v>
      </c>
      <c r="P11" s="28"/>
      <c r="Q11" s="5"/>
      <c r="R11" s="28"/>
      <c r="S11" s="4">
        <f t="shared" si="0"/>
        <v>897</v>
      </c>
      <c r="T11" s="29" t="s">
        <v>18</v>
      </c>
    </row>
    <row r="12" spans="1:20" ht="12.75">
      <c r="A12" s="32">
        <v>8</v>
      </c>
      <c r="B12" s="33" t="s">
        <v>19</v>
      </c>
      <c r="C12" s="34">
        <v>1052.25</v>
      </c>
      <c r="D12" s="35">
        <v>0</v>
      </c>
      <c r="E12" s="35">
        <v>0</v>
      </c>
      <c r="F12" s="35">
        <v>0</v>
      </c>
      <c r="G12" s="35">
        <v>120</v>
      </c>
      <c r="H12" s="35">
        <v>96</v>
      </c>
      <c r="I12" s="35">
        <v>0</v>
      </c>
      <c r="J12" s="35">
        <v>0</v>
      </c>
      <c r="K12" s="35">
        <v>0</v>
      </c>
      <c r="L12" s="35">
        <v>0</v>
      </c>
      <c r="M12" s="35">
        <v>13</v>
      </c>
      <c r="N12" s="35">
        <v>20</v>
      </c>
      <c r="O12" s="35">
        <v>0</v>
      </c>
      <c r="P12" s="36"/>
      <c r="Q12" s="36"/>
      <c r="R12" s="36"/>
      <c r="S12" s="34">
        <f t="shared" si="0"/>
        <v>1052.25</v>
      </c>
      <c r="T12" s="33" t="s">
        <v>19</v>
      </c>
    </row>
    <row r="13" spans="1:20" ht="12.75">
      <c r="A13" s="30">
        <v>9</v>
      </c>
      <c r="B13" s="31" t="s">
        <v>20</v>
      </c>
      <c r="C13" s="4">
        <v>1564</v>
      </c>
      <c r="D13" s="5">
        <v>200</v>
      </c>
      <c r="E13" s="5">
        <v>150</v>
      </c>
      <c r="F13" s="5">
        <v>0</v>
      </c>
      <c r="G13" s="5">
        <v>174</v>
      </c>
      <c r="H13" s="5">
        <v>148</v>
      </c>
      <c r="I13" s="5">
        <v>0</v>
      </c>
      <c r="J13" s="5">
        <v>3</v>
      </c>
      <c r="K13" s="5">
        <v>0</v>
      </c>
      <c r="L13" s="5">
        <v>0</v>
      </c>
      <c r="M13" s="5">
        <v>23</v>
      </c>
      <c r="N13" s="5">
        <v>27</v>
      </c>
      <c r="O13" s="5">
        <v>0</v>
      </c>
      <c r="P13" s="28"/>
      <c r="Q13" s="5"/>
      <c r="R13" s="28"/>
      <c r="S13" s="4">
        <f t="shared" si="0"/>
        <v>1564</v>
      </c>
      <c r="T13" s="31" t="s">
        <v>20</v>
      </c>
    </row>
    <row r="14" spans="1:20" ht="12.75">
      <c r="A14" s="32">
        <v>10</v>
      </c>
      <c r="B14" s="37" t="s">
        <v>21</v>
      </c>
      <c r="C14" s="34">
        <v>948.75</v>
      </c>
      <c r="D14" s="35">
        <v>200</v>
      </c>
      <c r="E14" s="35">
        <v>100</v>
      </c>
      <c r="F14" s="35">
        <v>0</v>
      </c>
      <c r="G14" s="35">
        <v>113</v>
      </c>
      <c r="H14" s="35">
        <v>88</v>
      </c>
      <c r="I14" s="35">
        <v>0</v>
      </c>
      <c r="J14" s="35">
        <v>1</v>
      </c>
      <c r="K14" s="35">
        <v>0</v>
      </c>
      <c r="L14" s="35">
        <v>0</v>
      </c>
      <c r="M14" s="35">
        <v>18</v>
      </c>
      <c r="N14" s="35">
        <v>17</v>
      </c>
      <c r="O14" s="35">
        <v>0</v>
      </c>
      <c r="P14" s="36"/>
      <c r="Q14" s="35"/>
      <c r="R14" s="36"/>
      <c r="S14" s="34">
        <f t="shared" si="0"/>
        <v>954.5</v>
      </c>
      <c r="T14" s="37" t="s">
        <v>21</v>
      </c>
    </row>
    <row r="15" spans="1:20" ht="12.75">
      <c r="A15" s="30">
        <v>11</v>
      </c>
      <c r="B15" s="31" t="s">
        <v>22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8"/>
      <c r="Q15" s="28"/>
      <c r="R15" s="28"/>
      <c r="S15" s="4">
        <f t="shared" si="0"/>
        <v>0</v>
      </c>
      <c r="T15" s="31" t="s">
        <v>22</v>
      </c>
    </row>
    <row r="16" spans="1:20" ht="12.75">
      <c r="A16" s="32">
        <v>12</v>
      </c>
      <c r="B16" s="33" t="s">
        <v>23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6"/>
      <c r="R16" s="36"/>
      <c r="S16" s="34">
        <f t="shared" si="0"/>
        <v>0</v>
      </c>
      <c r="T16" s="33" t="s">
        <v>23</v>
      </c>
    </row>
    <row r="17" spans="1:19" ht="12.75">
      <c r="A17" s="50" t="s">
        <v>24</v>
      </c>
      <c r="B17" s="50"/>
      <c r="C17" s="6">
        <f aca="true" t="shared" si="1" ref="C17:O17">SUM(C5:C16)</f>
        <v>10546</v>
      </c>
      <c r="D17" s="7">
        <f t="shared" si="1"/>
        <v>1420</v>
      </c>
      <c r="E17" s="7">
        <f t="shared" si="1"/>
        <v>1050</v>
      </c>
      <c r="F17" s="7">
        <f t="shared" si="1"/>
        <v>5</v>
      </c>
      <c r="G17" s="8">
        <f t="shared" si="1"/>
        <v>1271</v>
      </c>
      <c r="H17" s="8">
        <f t="shared" si="1"/>
        <v>938</v>
      </c>
      <c r="I17" s="8">
        <f t="shared" si="1"/>
        <v>1</v>
      </c>
      <c r="J17" s="8">
        <f t="shared" si="1"/>
        <v>7</v>
      </c>
      <c r="K17" s="8">
        <f t="shared" si="1"/>
        <v>0</v>
      </c>
      <c r="L17" s="8">
        <f t="shared" si="1"/>
        <v>0</v>
      </c>
      <c r="M17" s="8">
        <f t="shared" si="1"/>
        <v>214</v>
      </c>
      <c r="N17" s="8">
        <f t="shared" si="1"/>
        <v>171</v>
      </c>
      <c r="O17" s="8">
        <f t="shared" si="1"/>
        <v>0</v>
      </c>
      <c r="P17" s="9"/>
      <c r="Q17" s="9"/>
      <c r="R17" s="9"/>
      <c r="S17" s="10">
        <f t="shared" si="0"/>
        <v>10546</v>
      </c>
    </row>
    <row r="18" spans="1:19" ht="12.75">
      <c r="A18" s="11"/>
      <c r="B18" s="11"/>
      <c r="C18" s="46" t="s">
        <v>25</v>
      </c>
      <c r="D18" s="55">
        <f>D17*$P$4+E17*$Q$4+F17*$R$4</f>
        <v>14492.5</v>
      </c>
      <c r="E18" s="55"/>
      <c r="F18" s="55"/>
      <c r="G18" s="55">
        <f>G17*$P$4+H17*$Q$4+I17*$R$4</f>
        <v>12759.75</v>
      </c>
      <c r="H18" s="55"/>
      <c r="I18" s="55"/>
      <c r="J18" s="55">
        <f>J17*$P$4+K17*$Q$4+L17*$R$4</f>
        <v>40.25</v>
      </c>
      <c r="K18" s="55"/>
      <c r="L18" s="55"/>
      <c r="M18" s="55">
        <f>M17*$P$4+N17*$Q$4+O17*$R$4</f>
        <v>2213.75</v>
      </c>
      <c r="N18" s="55"/>
      <c r="O18" s="56"/>
      <c r="S18" s="10">
        <f>SUM(S5:S16)</f>
        <v>10546</v>
      </c>
    </row>
    <row r="19" spans="3:15" ht="13.5" thickBot="1">
      <c r="C19" s="47"/>
      <c r="D19" s="57" t="s">
        <v>26</v>
      </c>
      <c r="E19" s="57"/>
      <c r="F19" s="57"/>
      <c r="G19" s="68" t="s">
        <v>27</v>
      </c>
      <c r="H19" s="69"/>
      <c r="I19" s="70"/>
      <c r="J19" s="57" t="s">
        <v>28</v>
      </c>
      <c r="K19" s="57"/>
      <c r="L19" s="57"/>
      <c r="M19" s="57" t="s">
        <v>29</v>
      </c>
      <c r="N19" s="57"/>
      <c r="O19" s="92"/>
    </row>
    <row r="20" spans="7:19" ht="13.5" thickBot="1">
      <c r="G20" s="64">
        <f>G18-M18</f>
        <v>10546</v>
      </c>
      <c r="H20" s="65"/>
      <c r="I20" s="66"/>
      <c r="J20" s="64">
        <f>J18+M18</f>
        <v>2254</v>
      </c>
      <c r="K20" s="93"/>
      <c r="L20" s="93"/>
      <c r="M20" s="93"/>
      <c r="N20" s="93"/>
      <c r="O20" s="94"/>
      <c r="P20" s="44"/>
      <c r="Q20" s="44"/>
      <c r="R20" s="44"/>
      <c r="S20" s="45">
        <f>G20+J20</f>
        <v>12800</v>
      </c>
    </row>
    <row r="21" ht="13.5" thickBot="1"/>
    <row r="22" spans="3:15" ht="12.75">
      <c r="C22" s="12"/>
      <c r="D22" s="89" t="s">
        <v>30</v>
      </c>
      <c r="E22" s="90"/>
      <c r="F22" s="91"/>
      <c r="G22" s="58" t="s">
        <v>8</v>
      </c>
      <c r="H22" s="59"/>
      <c r="I22" s="60"/>
      <c r="J22" s="95" t="s">
        <v>31</v>
      </c>
      <c r="K22" s="96"/>
      <c r="L22" s="97"/>
      <c r="M22" s="89" t="s">
        <v>32</v>
      </c>
      <c r="N22" s="90"/>
      <c r="O22" s="91"/>
    </row>
    <row r="23" spans="4:15" ht="13.5" thickBot="1">
      <c r="D23" s="13" t="s">
        <v>9</v>
      </c>
      <c r="E23" s="14" t="s">
        <v>10</v>
      </c>
      <c r="F23" s="15" t="s">
        <v>11</v>
      </c>
      <c r="G23" s="61">
        <f>S17-C17</f>
        <v>0</v>
      </c>
      <c r="H23" s="62"/>
      <c r="I23" s="63"/>
      <c r="J23" s="86">
        <f>G20+J18+M18</f>
        <v>12800</v>
      </c>
      <c r="K23" s="87"/>
      <c r="L23" s="88"/>
      <c r="M23" s="13" t="s">
        <v>9</v>
      </c>
      <c r="N23" s="14" t="s">
        <v>10</v>
      </c>
      <c r="O23" s="15" t="s">
        <v>11</v>
      </c>
    </row>
    <row r="24" spans="4:15" ht="12.75">
      <c r="D24" s="16">
        <f>D17-G17-J17</f>
        <v>142</v>
      </c>
      <c r="E24" s="17">
        <f>E17-H17-K17</f>
        <v>112</v>
      </c>
      <c r="F24" s="18">
        <f>F17-I17-L17</f>
        <v>4</v>
      </c>
      <c r="M24" s="19">
        <f>G17+J17</f>
        <v>1278</v>
      </c>
      <c r="N24" s="20">
        <f>H17+K17</f>
        <v>938</v>
      </c>
      <c r="O24" s="21">
        <f>I17+L17</f>
        <v>1</v>
      </c>
    </row>
    <row r="25" spans="4:15" ht="12.75" customHeight="1">
      <c r="D25" s="98">
        <f>D24*P4+E24*Q4+F24*R4</f>
        <v>1692.5</v>
      </c>
      <c r="E25" s="99"/>
      <c r="F25" s="100"/>
      <c r="H25" s="54" t="s">
        <v>33</v>
      </c>
      <c r="I25" s="54"/>
      <c r="J25" s="22"/>
      <c r="K25" s="22"/>
      <c r="L25" s="22"/>
      <c r="M25" s="23"/>
      <c r="N25" s="24"/>
      <c r="O25" s="25"/>
    </row>
    <row r="26" spans="4:15" ht="13.5" thickBot="1">
      <c r="D26" s="71" t="s">
        <v>34</v>
      </c>
      <c r="E26" s="72"/>
      <c r="F26" s="73"/>
      <c r="H26" s="54"/>
      <c r="I26" s="54"/>
      <c r="J26" s="22"/>
      <c r="K26" s="22"/>
      <c r="L26" s="22"/>
      <c r="M26" s="26">
        <f>D17-M24</f>
        <v>142</v>
      </c>
      <c r="N26" s="26">
        <f>E17-N24</f>
        <v>112</v>
      </c>
      <c r="O26" s="26">
        <f>F17-O24</f>
        <v>4</v>
      </c>
    </row>
    <row r="27" spans="8:12" ht="12.75">
      <c r="H27" s="54"/>
      <c r="I27" s="54"/>
      <c r="J27" s="22"/>
      <c r="K27" s="22"/>
      <c r="L27" s="22"/>
    </row>
    <row r="28" spans="4:22" ht="12.75">
      <c r="D28" s="53" t="s">
        <v>35</v>
      </c>
      <c r="E28" s="53"/>
      <c r="F28" s="53"/>
      <c r="H28" s="54"/>
      <c r="I28" s="54"/>
      <c r="S28" s="42">
        <f>D18</f>
        <v>14492.5</v>
      </c>
      <c r="T28" s="101" t="s">
        <v>38</v>
      </c>
      <c r="U28" s="101"/>
      <c r="V28" s="101"/>
    </row>
    <row r="29" spans="4:22" ht="12.75">
      <c r="D29" s="53"/>
      <c r="E29" s="53"/>
      <c r="F29" s="53"/>
      <c r="J29" s="27"/>
      <c r="S29" s="42">
        <f>C17</f>
        <v>10546</v>
      </c>
      <c r="T29" s="101" t="s">
        <v>39</v>
      </c>
      <c r="U29" s="101"/>
      <c r="V29" s="101"/>
    </row>
    <row r="30" spans="4:22" ht="12.75">
      <c r="D30" s="2" t="s">
        <v>5</v>
      </c>
      <c r="E30" s="2" t="s">
        <v>6</v>
      </c>
      <c r="F30" s="2" t="s">
        <v>7</v>
      </c>
      <c r="S30" s="42">
        <f>D25</f>
        <v>1692.5</v>
      </c>
      <c r="T30" s="101" t="s">
        <v>40</v>
      </c>
      <c r="U30" s="101"/>
      <c r="V30" s="101"/>
    </row>
    <row r="31" spans="4:22" ht="12.75">
      <c r="D31" s="3">
        <v>5.75</v>
      </c>
      <c r="E31" s="3">
        <v>5.75</v>
      </c>
      <c r="F31" s="3">
        <v>58</v>
      </c>
      <c r="S31" s="42">
        <f>S28-S29-S30</f>
        <v>2254</v>
      </c>
      <c r="T31" s="101" t="s">
        <v>41</v>
      </c>
      <c r="U31" s="101"/>
      <c r="V31" s="101"/>
    </row>
    <row r="32" spans="19:22" ht="13.5" thickBot="1">
      <c r="S32" s="41">
        <f>S31/D31</f>
        <v>392</v>
      </c>
      <c r="T32" s="101" t="s">
        <v>42</v>
      </c>
      <c r="U32" s="101"/>
      <c r="V32" s="101"/>
    </row>
    <row r="33" spans="4:8" ht="12.75">
      <c r="D33" s="39"/>
      <c r="E33" s="74" t="s">
        <v>37</v>
      </c>
      <c r="F33" s="75"/>
      <c r="G33" s="75"/>
      <c r="H33" s="76"/>
    </row>
    <row r="34" spans="4:19" ht="13.5" thickBot="1">
      <c r="D34" s="40"/>
      <c r="E34" s="77"/>
      <c r="F34" s="78"/>
      <c r="G34" s="78"/>
      <c r="H34" s="79"/>
      <c r="S34" s="43"/>
    </row>
    <row r="35" spans="11:19" ht="12.75">
      <c r="K35" s="67" t="s">
        <v>36</v>
      </c>
      <c r="L35" s="67"/>
      <c r="S35" s="43"/>
    </row>
    <row r="36" spans="11:19" ht="12.75">
      <c r="K36" s="67"/>
      <c r="L36" s="67"/>
      <c r="S36" s="43"/>
    </row>
    <row r="37" spans="11:12" ht="12.75">
      <c r="K37" s="67"/>
      <c r="L37" s="67"/>
    </row>
    <row r="38" spans="5:12" ht="12.75">
      <c r="E38" s="27"/>
      <c r="K38" s="67"/>
      <c r="L38" s="67"/>
    </row>
  </sheetData>
  <mergeCells count="38">
    <mergeCell ref="T32:V32"/>
    <mergeCell ref="T28:V28"/>
    <mergeCell ref="T29:V29"/>
    <mergeCell ref="T30:V30"/>
    <mergeCell ref="T31:V31"/>
    <mergeCell ref="T3:T4"/>
    <mergeCell ref="E33:H34"/>
    <mergeCell ref="A1:T2"/>
    <mergeCell ref="J23:L23"/>
    <mergeCell ref="M22:O22"/>
    <mergeCell ref="M19:O19"/>
    <mergeCell ref="D22:F22"/>
    <mergeCell ref="J20:O20"/>
    <mergeCell ref="J22:L22"/>
    <mergeCell ref="D25:F25"/>
    <mergeCell ref="K35:L38"/>
    <mergeCell ref="D3:F3"/>
    <mergeCell ref="G3:I3"/>
    <mergeCell ref="J3:L3"/>
    <mergeCell ref="D18:F18"/>
    <mergeCell ref="G18:I18"/>
    <mergeCell ref="G19:I19"/>
    <mergeCell ref="J18:L18"/>
    <mergeCell ref="J19:L19"/>
    <mergeCell ref="D26:F26"/>
    <mergeCell ref="S3:S4"/>
    <mergeCell ref="D28:F29"/>
    <mergeCell ref="H25:I28"/>
    <mergeCell ref="M3:O3"/>
    <mergeCell ref="M18:O18"/>
    <mergeCell ref="D19:F19"/>
    <mergeCell ref="G22:I22"/>
    <mergeCell ref="G23:I23"/>
    <mergeCell ref="G20:I20"/>
    <mergeCell ref="C18:C19"/>
    <mergeCell ref="C3:C4"/>
    <mergeCell ref="A17:B17"/>
    <mergeCell ref="A3:B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CybeR</cp:lastModifiedBy>
  <cp:lastPrinted>2012-11-13T06:38:37Z</cp:lastPrinted>
  <dcterms:created xsi:type="dcterms:W3CDTF">1999-05-26T11:21:22Z</dcterms:created>
  <dcterms:modified xsi:type="dcterms:W3CDTF">2013-04-06T23:47:50Z</dcterms:modified>
  <cp:category/>
  <cp:version/>
  <cp:contentType/>
  <cp:contentStatus/>
</cp:coreProperties>
</file>